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15195" windowHeight="9690"/>
  </bookViews>
  <sheets>
    <sheet name="смета" sheetId="2" r:id="rId1"/>
    <sheet name="Лист1" sheetId="3" r:id="rId2"/>
    <sheet name="Лист2" sheetId="4" r:id="rId3"/>
  </sheets>
  <calcPr calcId="125725" refMode="R1C1"/>
</workbook>
</file>

<file path=xl/calcChain.xml><?xml version="1.0" encoding="utf-8"?>
<calcChain xmlns="http://schemas.openxmlformats.org/spreadsheetml/2006/main">
  <c r="J43" i="2"/>
  <c r="J40"/>
  <c r="H13"/>
  <c r="J38"/>
  <c r="J36"/>
  <c r="J37"/>
  <c r="J39"/>
  <c r="J41"/>
  <c r="J35"/>
  <c r="J29"/>
  <c r="J30"/>
  <c r="J31"/>
  <c r="J33" s="1"/>
  <c r="J21"/>
  <c r="J22"/>
  <c r="J23"/>
  <c r="J24"/>
  <c r="J26" s="1"/>
  <c r="J20"/>
  <c r="J25" s="1"/>
  <c r="J10"/>
  <c r="J12"/>
  <c r="J14"/>
  <c r="J15"/>
  <c r="J16"/>
  <c r="J9"/>
  <c r="H11"/>
  <c r="J11" s="1"/>
  <c r="J13"/>
  <c r="J42"/>
  <c r="J32" l="1"/>
  <c r="J17"/>
  <c r="J18"/>
  <c r="J46" s="1"/>
  <c r="J44" l="1"/>
  <c r="J45"/>
</calcChain>
</file>

<file path=xl/sharedStrings.xml><?xml version="1.0" encoding="utf-8"?>
<sst xmlns="http://schemas.openxmlformats.org/spreadsheetml/2006/main" count="80" uniqueCount="54">
  <si>
    <t>м3</t>
  </si>
  <si>
    <t>м2</t>
  </si>
  <si>
    <t>Ед.измерения</t>
  </si>
  <si>
    <t>Количество</t>
  </si>
  <si>
    <t>Цена, руб</t>
  </si>
  <si>
    <t>Стоимость,руб</t>
  </si>
  <si>
    <t>Наименование работ, материалов</t>
  </si>
  <si>
    <t xml:space="preserve">          СТЕНЫ,ПЕРЕКРЫТИЯ</t>
  </si>
  <si>
    <t xml:space="preserve">                КРОВЛЯ</t>
  </si>
  <si>
    <t>Монтаж полов</t>
  </si>
  <si>
    <t>Окна , двери</t>
  </si>
  <si>
    <t>Работы по устройству обсадных коробок</t>
  </si>
  <si>
    <t>шт</t>
  </si>
  <si>
    <t>м.п</t>
  </si>
  <si>
    <t>Доска обрезная 50*200 для ДП и ОП</t>
  </si>
  <si>
    <t xml:space="preserve">Брусок 50*50 </t>
  </si>
  <si>
    <t>Брусок 50*50 мм (контробрешетка)</t>
  </si>
  <si>
    <t xml:space="preserve">Подрядчик ООО "ОЦБ-43" </t>
  </si>
  <si>
    <t>Директор Михеев А.Е.</t>
  </si>
  <si>
    <t>________________________</t>
  </si>
  <si>
    <t xml:space="preserve">Заказчик </t>
  </si>
  <si>
    <t>Доска чернового пола обрезная 25 мм</t>
  </si>
  <si>
    <t>Брусок 50*50 (черновой пол)</t>
  </si>
  <si>
    <t>Работа по сборке сруба (включая расходные материалы: джут, нагели, металические крепления)</t>
  </si>
  <si>
    <t>Всего за пиломатериалы и строительство</t>
  </si>
  <si>
    <t>в т.ч. стротельство дома</t>
  </si>
  <si>
    <t>в т.ч. пиломатериалы</t>
  </si>
  <si>
    <t>Монтаж балок перекрытий первого и второго этажа</t>
  </si>
  <si>
    <t>Работы по устройству чернового пола:</t>
  </si>
  <si>
    <t>Доска 200*50 мм (стропила)</t>
  </si>
  <si>
    <t xml:space="preserve">                                                                                                        Итого по материалам:</t>
  </si>
  <si>
    <t xml:space="preserve">                                                                                                        Итого по работам:</t>
  </si>
  <si>
    <t>Материалы для кровли, паро-гидроизоляции, водостока снегозадержания приобретаются заказчиком</t>
  </si>
  <si>
    <t xml:space="preserve"> Работы по устройству стропильной системы. Укладка тепло-гидроизоляции. Укладка кровли.  Обустройство водостока и снегозадержания.</t>
  </si>
  <si>
    <t>ИНН 4312146651. КПП 431201001. ОГРН 1124312001000. Р/С 40702810400030019402 в ПАО "Норвик Банк" г. Киров</t>
  </si>
  <si>
    <t>К/С 30101810300000000728. БИК 043304728. Тел. (83361) 76-204; 89195028389.</t>
  </si>
  <si>
    <t>ООО "ОЦБ - 43". 613010, Кировская обл. Кирово-Чепецкий р-н, с. Полом, ул. Петра Родыгина 1 А.</t>
  </si>
  <si>
    <t>Антисептик приобретает Заказчик</t>
  </si>
  <si>
    <t>Услуги крана для разгрузки материалов и сборки дома оплачиваются Заказчиком</t>
  </si>
  <si>
    <t>Материалы приобретает Заказчик</t>
  </si>
  <si>
    <t>Обработка клееного бруса огнбиозащитой Просепт огнебиопроф и торцов от растрескивания Биотором</t>
  </si>
  <si>
    <t>Технолайт оптима 1200х600х100</t>
  </si>
  <si>
    <t>Пароизоляция Технониколь</t>
  </si>
  <si>
    <t>Технолайт оптима 1200х600х50</t>
  </si>
  <si>
    <t>Пленка Технониколь 1,5х50м</t>
  </si>
  <si>
    <t>Доска 50*200 подкладная</t>
  </si>
  <si>
    <t>Обработка доски подкладной и балок перекрытий антисептиком.</t>
  </si>
  <si>
    <t>Клееный брус сечением 185х200 мм. Без обработки антисептиком и торцов от растресскивания. Без учета доставки.</t>
  </si>
  <si>
    <t>Доска 150*25 мм (обрешетка)</t>
  </si>
  <si>
    <t>Подшив свесов</t>
  </si>
  <si>
    <t>Клееный брус сечением 185*200 мм (стеновой материал). Без обработки антисептиком и торцов от растрескивания. Без учета доставки</t>
  </si>
  <si>
    <t xml:space="preserve">Брус 200х100, балки перекрытий 1,2 этаж. </t>
  </si>
  <si>
    <t>Смета от 12.07.2017</t>
  </si>
  <si>
    <t>Для обсадных коробок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</si>
</sst>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77" formatCode="0.000"/>
  </numFmts>
  <fonts count="20">
    <font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Arial Cyr"/>
      <charset val="204"/>
    </font>
    <font>
      <sz val="11"/>
      <color rgb="FFFF000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2" fillId="2" borderId="0" applyNumberFormat="0" applyBorder="0" applyAlignment="0" applyProtection="0"/>
    <xf numFmtId="44" fontId="3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Border="1"/>
    <xf numFmtId="0" fontId="2" fillId="0" borderId="0" xfId="0" applyFont="1" applyFill="1" applyBorder="1"/>
    <xf numFmtId="0" fontId="4" fillId="0" borderId="0" xfId="0" applyFont="1"/>
    <xf numFmtId="0" fontId="5" fillId="0" borderId="0" xfId="0" applyFont="1"/>
    <xf numFmtId="0" fontId="13" fillId="2" borderId="1" xfId="1" applyFont="1" applyBorder="1"/>
    <xf numFmtId="0" fontId="13" fillId="2" borderId="2" xfId="1" applyFont="1" applyBorder="1"/>
    <xf numFmtId="0" fontId="13" fillId="2" borderId="3" xfId="1" applyFont="1" applyBorder="1"/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3" fillId="2" borderId="5" xfId="1" applyFont="1" applyBorder="1"/>
    <xf numFmtId="0" fontId="6" fillId="0" borderId="0" xfId="0" applyFont="1"/>
    <xf numFmtId="0" fontId="9" fillId="0" borderId="0" xfId="0" applyFont="1"/>
    <xf numFmtId="0" fontId="14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0" fillId="0" borderId="0" xfId="0" applyFont="1" applyBorder="1"/>
    <xf numFmtId="0" fontId="10" fillId="0" borderId="6" xfId="0" applyFont="1" applyBorder="1" applyAlignment="1">
      <alignment horizontal="center" vertical="center" wrapText="1"/>
    </xf>
    <xf numFmtId="2" fontId="10" fillId="0" borderId="6" xfId="0" applyNumberFormat="1" applyFont="1" applyBorder="1" applyAlignment="1">
      <alignment horizontal="center"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2" fontId="15" fillId="0" borderId="6" xfId="0" applyNumberFormat="1" applyFont="1" applyBorder="1" applyAlignment="1">
      <alignment horizontal="center" vertical="center" wrapText="1"/>
    </xf>
    <xf numFmtId="2" fontId="15" fillId="0" borderId="8" xfId="0" applyNumberFormat="1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2" fontId="16" fillId="0" borderId="10" xfId="0" applyNumberFormat="1" applyFont="1" applyBorder="1" applyAlignment="1">
      <alignment horizontal="center" vertical="center" wrapText="1"/>
    </xf>
    <xf numFmtId="0" fontId="17" fillId="2" borderId="1" xfId="1" applyFont="1" applyBorder="1"/>
    <xf numFmtId="0" fontId="17" fillId="2" borderId="2" xfId="1" applyFont="1" applyBorder="1"/>
    <xf numFmtId="0" fontId="17" fillId="2" borderId="3" xfId="1" applyFont="1" applyBorder="1"/>
    <xf numFmtId="0" fontId="17" fillId="2" borderId="11" xfId="1" applyFont="1" applyBorder="1" applyAlignment="1">
      <alignment vertical="center"/>
    </xf>
    <xf numFmtId="0" fontId="17" fillId="2" borderId="11" xfId="1" applyFont="1" applyBorder="1"/>
    <xf numFmtId="2" fontId="17" fillId="2" borderId="9" xfId="1" applyNumberFormat="1" applyFont="1" applyBorder="1" applyAlignment="1">
      <alignment horizontal="center" vertical="center" wrapText="1"/>
    </xf>
    <xf numFmtId="0" fontId="10" fillId="0" borderId="12" xfId="0" applyFont="1" applyBorder="1"/>
    <xf numFmtId="0" fontId="10" fillId="0" borderId="13" xfId="0" applyFont="1" applyBorder="1"/>
    <xf numFmtId="0" fontId="10" fillId="0" borderId="14" xfId="0" applyFont="1" applyBorder="1"/>
    <xf numFmtId="0" fontId="10" fillId="0" borderId="15" xfId="0" applyFont="1" applyBorder="1" applyAlignment="1">
      <alignment horizontal="center" vertical="center" wrapText="1"/>
    </xf>
    <xf numFmtId="2" fontId="10" fillId="0" borderId="15" xfId="0" applyNumberFormat="1" applyFont="1" applyBorder="1" applyAlignment="1">
      <alignment horizontal="center" vertical="center" wrapText="1"/>
    </xf>
    <xf numFmtId="2" fontId="10" fillId="0" borderId="13" xfId="0" applyNumberFormat="1" applyFont="1" applyBorder="1" applyAlignment="1">
      <alignment horizontal="center" vertical="center" wrapText="1"/>
    </xf>
    <xf numFmtId="0" fontId="15" fillId="0" borderId="16" xfId="0" applyFont="1" applyBorder="1"/>
    <xf numFmtId="0" fontId="15" fillId="0" borderId="17" xfId="0" applyFont="1" applyBorder="1"/>
    <xf numFmtId="0" fontId="15" fillId="0" borderId="18" xfId="0" applyFont="1" applyBorder="1"/>
    <xf numFmtId="0" fontId="15" fillId="0" borderId="19" xfId="0" applyFont="1" applyBorder="1" applyAlignment="1">
      <alignment horizontal="center" vertical="center" wrapText="1"/>
    </xf>
    <xf numFmtId="2" fontId="15" fillId="0" borderId="20" xfId="0" applyNumberFormat="1" applyFont="1" applyBorder="1" applyAlignment="1">
      <alignment horizontal="center" vertical="center" wrapText="1"/>
    </xf>
    <xf numFmtId="2" fontId="15" fillId="0" borderId="21" xfId="0" applyNumberFormat="1" applyFont="1" applyBorder="1" applyAlignment="1">
      <alignment horizontal="center" vertical="center" wrapText="1"/>
    </xf>
    <xf numFmtId="0" fontId="10" fillId="0" borderId="22" xfId="0" applyFont="1" applyBorder="1"/>
    <xf numFmtId="2" fontId="7" fillId="0" borderId="8" xfId="0" applyNumberFormat="1" applyFont="1" applyBorder="1" applyAlignment="1">
      <alignment horizontal="center" vertical="center" wrapText="1"/>
    </xf>
    <xf numFmtId="2" fontId="16" fillId="0" borderId="8" xfId="0" applyNumberFormat="1" applyFont="1" applyBorder="1" applyAlignment="1">
      <alignment horizontal="center" vertical="center" wrapText="1"/>
    </xf>
    <xf numFmtId="0" fontId="17" fillId="2" borderId="23" xfId="1" applyFont="1" applyBorder="1"/>
    <xf numFmtId="0" fontId="17" fillId="2" borderId="24" xfId="1" applyFont="1" applyBorder="1"/>
    <xf numFmtId="0" fontId="17" fillId="2" borderId="7" xfId="1" applyFont="1" applyBorder="1"/>
    <xf numFmtId="0" fontId="17" fillId="2" borderId="2" xfId="1" applyFont="1" applyBorder="1" applyAlignment="1">
      <alignment vertical="center"/>
    </xf>
    <xf numFmtId="0" fontId="17" fillId="2" borderId="6" xfId="1" applyFont="1" applyBorder="1"/>
    <xf numFmtId="2" fontId="17" fillId="2" borderId="25" xfId="1" applyNumberFormat="1" applyFont="1" applyBorder="1" applyAlignment="1">
      <alignment horizontal="center" vertical="center" wrapText="1"/>
    </xf>
    <xf numFmtId="0" fontId="10" fillId="0" borderId="23" xfId="0" applyFont="1" applyBorder="1"/>
    <xf numFmtId="0" fontId="10" fillId="0" borderId="24" xfId="0" applyFont="1" applyBorder="1"/>
    <xf numFmtId="0" fontId="10" fillId="0" borderId="7" xfId="0" applyFont="1" applyBorder="1"/>
    <xf numFmtId="0" fontId="10" fillId="0" borderId="26" xfId="0" applyFont="1" applyBorder="1"/>
    <xf numFmtId="0" fontId="15" fillId="0" borderId="27" xfId="0" applyFont="1" applyBorder="1"/>
    <xf numFmtId="0" fontId="15" fillId="0" borderId="19" xfId="0" applyFont="1" applyBorder="1"/>
    <xf numFmtId="0" fontId="15" fillId="0" borderId="21" xfId="0" applyFont="1" applyBorder="1"/>
    <xf numFmtId="0" fontId="17" fillId="2" borderId="28" xfId="1" applyFont="1" applyBorder="1"/>
    <xf numFmtId="0" fontId="10" fillId="3" borderId="29" xfId="0" applyFont="1" applyFill="1" applyBorder="1"/>
    <xf numFmtId="2" fontId="10" fillId="3" borderId="30" xfId="0" applyNumberFormat="1" applyFont="1" applyFill="1" applyBorder="1" applyAlignment="1">
      <alignment horizontal="center" vertical="center" wrapText="1"/>
    </xf>
    <xf numFmtId="2" fontId="10" fillId="0" borderId="24" xfId="0" applyNumberFormat="1" applyFont="1" applyBorder="1" applyAlignment="1">
      <alignment horizontal="center" vertical="center" wrapText="1"/>
    </xf>
    <xf numFmtId="2" fontId="7" fillId="0" borderId="25" xfId="0" applyNumberFormat="1" applyFont="1" applyBorder="1" applyAlignment="1">
      <alignment horizontal="center" vertical="center" wrapText="1"/>
    </xf>
    <xf numFmtId="2" fontId="16" fillId="0" borderId="31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7" fillId="0" borderId="8" xfId="0" applyNumberFormat="1" applyFont="1" applyFill="1" applyBorder="1" applyAlignment="1">
      <alignment horizontal="center" vertical="center" wrapText="1"/>
    </xf>
    <xf numFmtId="0" fontId="11" fillId="0" borderId="0" xfId="0" applyFont="1" applyBorder="1"/>
    <xf numFmtId="0" fontId="8" fillId="0" borderId="0" xfId="0" applyFont="1" applyBorder="1"/>
    <xf numFmtId="2" fontId="7" fillId="4" borderId="8" xfId="0" applyNumberFormat="1" applyFont="1" applyFill="1" applyBorder="1" applyAlignment="1">
      <alignment horizontal="center" vertical="center" wrapText="1"/>
    </xf>
    <xf numFmtId="2" fontId="16" fillId="4" borderId="8" xfId="0" applyNumberFormat="1" applyFont="1" applyFill="1" applyBorder="1" applyAlignment="1">
      <alignment horizontal="center" wrapText="1"/>
    </xf>
    <xf numFmtId="0" fontId="14" fillId="0" borderId="0" xfId="0" applyFont="1"/>
    <xf numFmtId="0" fontId="18" fillId="0" borderId="0" xfId="0" applyFont="1"/>
    <xf numFmtId="0" fontId="4" fillId="0" borderId="0" xfId="2" applyNumberFormat="1" applyFont="1" applyBorder="1" applyAlignment="1">
      <alignment vertical="center"/>
    </xf>
    <xf numFmtId="0" fontId="14" fillId="0" borderId="0" xfId="0" applyFont="1" applyAlignment="1">
      <alignment horizontal="center" vertical="center" wrapText="1"/>
    </xf>
    <xf numFmtId="2" fontId="15" fillId="0" borderId="7" xfId="0" applyNumberFormat="1" applyFont="1" applyBorder="1" applyAlignment="1">
      <alignment horizontal="center" vertical="center" wrapText="1"/>
    </xf>
    <xf numFmtId="177" fontId="10" fillId="0" borderId="6" xfId="0" applyNumberFormat="1" applyFont="1" applyBorder="1" applyAlignment="1">
      <alignment horizontal="center" vertical="center" wrapText="1"/>
    </xf>
    <xf numFmtId="177" fontId="10" fillId="0" borderId="13" xfId="0" applyNumberFormat="1" applyFont="1" applyBorder="1" applyAlignment="1">
      <alignment horizontal="center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0" fontId="16" fillId="0" borderId="1" xfId="0" applyFont="1" applyBorder="1" applyAlignment="1">
      <alignment horizontal="right" vertical="top" wrapText="1"/>
    </xf>
    <xf numFmtId="0" fontId="18" fillId="0" borderId="2" xfId="0" applyFont="1" applyBorder="1" applyAlignment="1">
      <alignment horizontal="right" vertical="top" wrapText="1"/>
    </xf>
    <xf numFmtId="0" fontId="18" fillId="0" borderId="3" xfId="0" applyFont="1" applyBorder="1" applyAlignment="1">
      <alignment horizontal="right" vertical="top" wrapText="1"/>
    </xf>
    <xf numFmtId="0" fontId="14" fillId="0" borderId="2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0" fontId="10" fillId="0" borderId="23" xfId="0" applyFont="1" applyBorder="1" applyAlignment="1">
      <alignment horizontal="left" vertical="top" wrapText="1"/>
    </xf>
    <xf numFmtId="0" fontId="11" fillId="0" borderId="24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23" xfId="0" applyFont="1" applyBorder="1" applyAlignment="1">
      <alignment horizontal="left" vertical="top" wrapText="1"/>
    </xf>
    <xf numFmtId="0" fontId="19" fillId="0" borderId="24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2" applyNumberFormat="1" applyFont="1" applyBorder="1" applyAlignment="1">
      <alignment horizontal="center" vertical="center" wrapText="1"/>
    </xf>
    <xf numFmtId="0" fontId="15" fillId="0" borderId="23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top" wrapText="1"/>
    </xf>
    <xf numFmtId="0" fontId="19" fillId="0" borderId="19" xfId="0" applyFont="1" applyBorder="1" applyAlignment="1">
      <alignment horizontal="left" vertical="top" wrapText="1"/>
    </xf>
    <xf numFmtId="0" fontId="19" fillId="0" borderId="2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15" fillId="0" borderId="33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19" fillId="0" borderId="34" xfId="0" applyFont="1" applyBorder="1" applyAlignment="1">
      <alignment horizontal="left" vertical="top" wrapText="1"/>
    </xf>
    <xf numFmtId="2" fontId="15" fillId="0" borderId="35" xfId="0" applyNumberFormat="1" applyFont="1" applyBorder="1" applyAlignment="1">
      <alignment horizontal="center" vertical="center" wrapText="1"/>
    </xf>
    <xf numFmtId="177" fontId="15" fillId="0" borderId="35" xfId="0" applyNumberFormat="1" applyFont="1" applyBorder="1" applyAlignment="1">
      <alignment horizontal="center" vertical="center" wrapText="1"/>
    </xf>
    <xf numFmtId="2" fontId="15" fillId="0" borderId="4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23" xfId="0" applyFont="1" applyBorder="1"/>
    <xf numFmtId="0" fontId="15" fillId="0" borderId="24" xfId="0" applyFont="1" applyBorder="1"/>
    <xf numFmtId="0" fontId="15" fillId="0" borderId="7" xfId="0" applyFont="1" applyBorder="1"/>
    <xf numFmtId="177" fontId="15" fillId="0" borderId="6" xfId="0" applyNumberFormat="1" applyFont="1" applyBorder="1" applyAlignment="1">
      <alignment horizontal="center" vertical="center" wrapText="1"/>
    </xf>
  </cellXfs>
  <cellStyles count="3">
    <cellStyle name="20% - Акцент3" xfId="1" builtinId="38"/>
    <cellStyle name="Денежный 2" xfId="2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0"/>
  <sheetViews>
    <sheetView tabSelected="1" zoomScaleNormal="100" workbookViewId="0">
      <selection activeCell="M9" sqref="M9"/>
    </sheetView>
  </sheetViews>
  <sheetFormatPr defaultRowHeight="12.75"/>
  <cols>
    <col min="6" max="6" width="8" customWidth="1"/>
    <col min="7" max="7" width="12" customWidth="1"/>
    <col min="8" max="8" width="13.42578125" customWidth="1"/>
    <col min="9" max="9" width="13" customWidth="1"/>
    <col min="10" max="10" width="15.5703125" customWidth="1"/>
    <col min="14" max="14" width="9" customWidth="1"/>
  </cols>
  <sheetData>
    <row r="1" spans="2:12" ht="14.25" customHeight="1">
      <c r="B1" s="105" t="s">
        <v>36</v>
      </c>
      <c r="C1" s="106"/>
      <c r="D1" s="106"/>
      <c r="E1" s="106"/>
      <c r="F1" s="106"/>
      <c r="G1" s="106"/>
      <c r="H1" s="106"/>
      <c r="I1" s="106"/>
      <c r="J1" s="106"/>
    </row>
    <row r="2" spans="2:12" ht="14.25">
      <c r="B2" s="107" t="s">
        <v>34</v>
      </c>
      <c r="C2" s="106"/>
      <c r="D2" s="106"/>
      <c r="E2" s="106"/>
      <c r="F2" s="106"/>
      <c r="G2" s="106"/>
      <c r="H2" s="106"/>
      <c r="I2" s="106"/>
      <c r="J2" s="106"/>
    </row>
    <row r="3" spans="2:12" ht="14.25">
      <c r="B3" s="107" t="s">
        <v>35</v>
      </c>
      <c r="C3" s="106"/>
      <c r="D3" s="106"/>
      <c r="E3" s="106"/>
      <c r="F3" s="106"/>
      <c r="G3" s="106"/>
      <c r="H3" s="106"/>
      <c r="I3" s="106"/>
      <c r="J3" s="106"/>
    </row>
    <row r="4" spans="2:12">
      <c r="B4" s="76"/>
      <c r="C4" s="76"/>
      <c r="D4" s="114"/>
      <c r="E4" s="114"/>
      <c r="F4" s="114"/>
      <c r="G4" s="114"/>
      <c r="H4" s="114"/>
      <c r="I4" s="114"/>
      <c r="J4" s="114"/>
    </row>
    <row r="5" spans="2:12" ht="15">
      <c r="B5" s="92" t="s">
        <v>52</v>
      </c>
      <c r="C5" s="93"/>
      <c r="D5" s="93"/>
      <c r="E5" s="93"/>
      <c r="F5" s="93"/>
      <c r="G5" s="93"/>
      <c r="H5" s="93"/>
      <c r="I5" s="93"/>
      <c r="J5" s="93"/>
    </row>
    <row r="6" spans="2:12" ht="14.25">
      <c r="B6" s="83"/>
      <c r="C6" s="83"/>
      <c r="D6" s="83"/>
      <c r="E6" s="83"/>
      <c r="F6" s="83"/>
      <c r="G6" s="83"/>
      <c r="H6" s="83"/>
      <c r="I6" s="83"/>
      <c r="J6" s="83"/>
    </row>
    <row r="7" spans="2:12" ht="13.5" thickBot="1">
      <c r="B7" s="3"/>
      <c r="C7" s="4"/>
      <c r="D7" s="4"/>
      <c r="E7" s="3"/>
      <c r="F7" s="3"/>
      <c r="G7" s="8" t="s">
        <v>2</v>
      </c>
      <c r="H7" s="9" t="s">
        <v>3</v>
      </c>
      <c r="I7" s="9" t="s">
        <v>4</v>
      </c>
      <c r="J7" s="10" t="s">
        <v>5</v>
      </c>
    </row>
    <row r="8" spans="2:12" ht="15.75" customHeight="1">
      <c r="B8" s="5" t="s">
        <v>6</v>
      </c>
      <c r="C8" s="6"/>
      <c r="D8" s="6"/>
      <c r="E8" s="6"/>
      <c r="F8" s="6"/>
      <c r="G8" s="6" t="s">
        <v>7</v>
      </c>
      <c r="H8" s="7"/>
      <c r="I8" s="7"/>
      <c r="J8" s="11"/>
    </row>
    <row r="9" spans="2:12" ht="47.25" customHeight="1">
      <c r="B9" s="94" t="s">
        <v>47</v>
      </c>
      <c r="C9" s="95"/>
      <c r="D9" s="95"/>
      <c r="E9" s="95"/>
      <c r="F9" s="96"/>
      <c r="G9" s="18" t="s">
        <v>0</v>
      </c>
      <c r="H9" s="19">
        <v>28.97</v>
      </c>
      <c r="I9" s="20">
        <v>21000</v>
      </c>
      <c r="J9" s="21">
        <f>H9*I9</f>
        <v>608370</v>
      </c>
    </row>
    <row r="10" spans="2:12" ht="47.25" customHeight="1">
      <c r="B10" s="94" t="s">
        <v>50</v>
      </c>
      <c r="C10" s="95"/>
      <c r="D10" s="95"/>
      <c r="E10" s="95"/>
      <c r="F10" s="96"/>
      <c r="G10" s="18" t="s">
        <v>0</v>
      </c>
      <c r="H10" s="19"/>
      <c r="I10" s="20"/>
      <c r="J10" s="21">
        <f t="shared" ref="J10:J16" si="0">H10*I10</f>
        <v>0</v>
      </c>
      <c r="K10" s="15"/>
      <c r="L10" s="14"/>
    </row>
    <row r="11" spans="2:12" ht="48" customHeight="1">
      <c r="B11" s="102" t="s">
        <v>40</v>
      </c>
      <c r="C11" s="103"/>
      <c r="D11" s="103"/>
      <c r="E11" s="103"/>
      <c r="F11" s="104"/>
      <c r="G11" s="22" t="s">
        <v>0</v>
      </c>
      <c r="H11" s="23">
        <f>H9+H10</f>
        <v>28.97</v>
      </c>
      <c r="I11" s="78">
        <v>800</v>
      </c>
      <c r="J11" s="24">
        <f t="shared" si="0"/>
        <v>23176</v>
      </c>
      <c r="K11" s="15"/>
      <c r="L11" s="77"/>
    </row>
    <row r="12" spans="2:12" ht="21" customHeight="1">
      <c r="B12" s="97" t="s">
        <v>45</v>
      </c>
      <c r="C12" s="98"/>
      <c r="D12" s="98"/>
      <c r="E12" s="98"/>
      <c r="F12" s="99"/>
      <c r="G12" s="18" t="s">
        <v>0</v>
      </c>
      <c r="H12" s="19">
        <v>0.36</v>
      </c>
      <c r="I12" s="20">
        <v>8500</v>
      </c>
      <c r="J12" s="21">
        <f t="shared" si="0"/>
        <v>3060</v>
      </c>
      <c r="K12" s="15"/>
      <c r="L12" s="16"/>
    </row>
    <row r="13" spans="2:12" ht="62.25" customHeight="1">
      <c r="B13" s="108" t="s">
        <v>23</v>
      </c>
      <c r="C13" s="109"/>
      <c r="D13" s="109"/>
      <c r="E13" s="109"/>
      <c r="F13" s="110"/>
      <c r="G13" s="22" t="s">
        <v>0</v>
      </c>
      <c r="H13" s="23">
        <f>H9+H10+H12</f>
        <v>29.33</v>
      </c>
      <c r="I13" s="23">
        <v>4500</v>
      </c>
      <c r="J13" s="24">
        <f t="shared" si="0"/>
        <v>131985</v>
      </c>
      <c r="K13" s="90" t="s">
        <v>38</v>
      </c>
      <c r="L13" s="91"/>
    </row>
    <row r="14" spans="2:12" ht="21" customHeight="1">
      <c r="B14" s="94" t="s">
        <v>51</v>
      </c>
      <c r="C14" s="95"/>
      <c r="D14" s="95"/>
      <c r="E14" s="95"/>
      <c r="F14" s="96"/>
      <c r="G14" s="18" t="s">
        <v>0</v>
      </c>
      <c r="H14" s="19">
        <v>2.64</v>
      </c>
      <c r="I14" s="19">
        <v>8500</v>
      </c>
      <c r="J14" s="21">
        <f t="shared" si="0"/>
        <v>22440</v>
      </c>
      <c r="K14" s="3"/>
      <c r="L14" s="3"/>
    </row>
    <row r="15" spans="2:12" ht="33" customHeight="1">
      <c r="B15" s="102" t="s">
        <v>46</v>
      </c>
      <c r="C15" s="103"/>
      <c r="D15" s="103"/>
      <c r="E15" s="103"/>
      <c r="F15" s="104"/>
      <c r="G15" s="22" t="s">
        <v>1</v>
      </c>
      <c r="H15" s="23"/>
      <c r="I15" s="23">
        <v>65</v>
      </c>
      <c r="J15" s="24">
        <f t="shared" si="0"/>
        <v>0</v>
      </c>
      <c r="K15" s="90" t="s">
        <v>37</v>
      </c>
      <c r="L15" s="91"/>
    </row>
    <row r="16" spans="2:12" ht="36.75" customHeight="1" thickBot="1">
      <c r="B16" s="111" t="s">
        <v>27</v>
      </c>
      <c r="C16" s="112"/>
      <c r="D16" s="112"/>
      <c r="E16" s="112"/>
      <c r="F16" s="113"/>
      <c r="G16" s="22" t="s">
        <v>13</v>
      </c>
      <c r="H16" s="23">
        <v>103.6</v>
      </c>
      <c r="I16" s="23">
        <v>300</v>
      </c>
      <c r="J16" s="24">
        <f t="shared" si="0"/>
        <v>31080</v>
      </c>
      <c r="K16" s="3"/>
      <c r="L16" s="3"/>
    </row>
    <row r="17" spans="2:12" ht="15.75" customHeight="1" thickBot="1">
      <c r="B17" s="84" t="s">
        <v>30</v>
      </c>
      <c r="C17" s="85"/>
      <c r="D17" s="85"/>
      <c r="E17" s="85"/>
      <c r="F17" s="85"/>
      <c r="G17" s="85"/>
      <c r="H17" s="85"/>
      <c r="I17" s="86"/>
      <c r="J17" s="25">
        <f>J9+J10+J12+J14</f>
        <v>633870</v>
      </c>
      <c r="K17" s="3"/>
      <c r="L17" s="3"/>
    </row>
    <row r="18" spans="2:12" s="75" customFormat="1" ht="15.75" customHeight="1" thickBot="1">
      <c r="B18" s="87" t="s">
        <v>31</v>
      </c>
      <c r="C18" s="88"/>
      <c r="D18" s="88"/>
      <c r="E18" s="88"/>
      <c r="F18" s="88"/>
      <c r="G18" s="88"/>
      <c r="H18" s="88"/>
      <c r="I18" s="89"/>
      <c r="J18" s="26">
        <f>J11+J13+J15+J16</f>
        <v>186241</v>
      </c>
      <c r="K18" s="74"/>
      <c r="L18" s="74"/>
    </row>
    <row r="19" spans="2:12" ht="15" customHeight="1">
      <c r="B19" s="27"/>
      <c r="C19" s="28"/>
      <c r="D19" s="28"/>
      <c r="E19" s="28"/>
      <c r="F19" s="29"/>
      <c r="G19" s="30" t="s">
        <v>9</v>
      </c>
      <c r="H19" s="31"/>
      <c r="I19" s="31"/>
      <c r="J19" s="32"/>
      <c r="K19" s="3"/>
      <c r="L19" s="3"/>
    </row>
    <row r="20" spans="2:12" ht="15" customHeight="1">
      <c r="B20" s="33" t="s">
        <v>21</v>
      </c>
      <c r="C20" s="34"/>
      <c r="D20" s="34"/>
      <c r="E20" s="34"/>
      <c r="F20" s="35"/>
      <c r="G20" s="36" t="s">
        <v>0</v>
      </c>
      <c r="H20" s="37">
        <v>1.19</v>
      </c>
      <c r="I20" s="37">
        <v>8500</v>
      </c>
      <c r="J20" s="21">
        <f>H20*I20</f>
        <v>10115</v>
      </c>
      <c r="K20" s="3"/>
      <c r="L20" s="3"/>
    </row>
    <row r="21" spans="2:12" ht="15" customHeight="1">
      <c r="B21" s="33" t="s">
        <v>22</v>
      </c>
      <c r="C21" s="34"/>
      <c r="D21" s="34"/>
      <c r="E21" s="34"/>
      <c r="F21" s="34"/>
      <c r="G21" s="36" t="s">
        <v>0</v>
      </c>
      <c r="H21" s="38">
        <v>0.42</v>
      </c>
      <c r="I21" s="37">
        <v>9500</v>
      </c>
      <c r="J21" s="21">
        <f>H21*I21</f>
        <v>3990</v>
      </c>
      <c r="K21" s="3"/>
      <c r="L21" s="3"/>
    </row>
    <row r="22" spans="2:12" ht="15.75" customHeight="1">
      <c r="B22" s="33" t="s">
        <v>41</v>
      </c>
      <c r="C22" s="34"/>
      <c r="D22" s="34"/>
      <c r="E22" s="34"/>
      <c r="F22" s="34"/>
      <c r="G22" s="36" t="s">
        <v>0</v>
      </c>
      <c r="H22" s="80"/>
      <c r="I22" s="37"/>
      <c r="J22" s="21">
        <f>H22*I22</f>
        <v>0</v>
      </c>
      <c r="K22" s="90" t="s">
        <v>39</v>
      </c>
      <c r="L22" s="91"/>
    </row>
    <row r="23" spans="2:12" ht="14.25" customHeight="1" thickBot="1">
      <c r="B23" s="33" t="s">
        <v>42</v>
      </c>
      <c r="C23" s="34"/>
      <c r="D23" s="34"/>
      <c r="E23" s="34"/>
      <c r="F23" s="34"/>
      <c r="G23" s="36" t="s">
        <v>1</v>
      </c>
      <c r="H23" s="80"/>
      <c r="I23" s="37"/>
      <c r="J23" s="21">
        <f>H23*I23</f>
        <v>0</v>
      </c>
      <c r="K23" s="100"/>
      <c r="L23" s="101"/>
    </row>
    <row r="24" spans="2:12" ht="17.25" customHeight="1" thickBot="1">
      <c r="B24" s="39" t="s">
        <v>28</v>
      </c>
      <c r="C24" s="40"/>
      <c r="D24" s="40"/>
      <c r="E24" s="40"/>
      <c r="F24" s="41"/>
      <c r="G24" s="42" t="s">
        <v>1</v>
      </c>
      <c r="H24" s="43">
        <v>47.95</v>
      </c>
      <c r="I24" s="44">
        <v>900</v>
      </c>
      <c r="J24" s="24">
        <f>H24*I24</f>
        <v>43155</v>
      </c>
      <c r="K24" s="3"/>
      <c r="L24" s="3"/>
    </row>
    <row r="25" spans="2:12" ht="15" customHeight="1" thickBot="1">
      <c r="B25" s="84" t="s">
        <v>30</v>
      </c>
      <c r="C25" s="85"/>
      <c r="D25" s="85"/>
      <c r="E25" s="85"/>
      <c r="F25" s="85"/>
      <c r="G25" s="85"/>
      <c r="H25" s="85"/>
      <c r="I25" s="86"/>
      <c r="J25" s="46">
        <f>J20+J21+J22+J23</f>
        <v>14105</v>
      </c>
      <c r="K25" s="3"/>
      <c r="L25" s="3"/>
    </row>
    <row r="26" spans="2:12" s="75" customFormat="1" ht="17.25" customHeight="1" thickBot="1">
      <c r="B26" s="87" t="s">
        <v>31</v>
      </c>
      <c r="C26" s="88"/>
      <c r="D26" s="88"/>
      <c r="E26" s="88"/>
      <c r="F26" s="88"/>
      <c r="G26" s="88"/>
      <c r="H26" s="88"/>
      <c r="I26" s="89"/>
      <c r="J26" s="47">
        <f>J24</f>
        <v>43155</v>
      </c>
      <c r="K26" s="74"/>
      <c r="L26" s="74"/>
    </row>
    <row r="27" spans="2:12" ht="15.75" customHeight="1">
      <c r="B27" s="48"/>
      <c r="C27" s="49"/>
      <c r="D27" s="49"/>
      <c r="E27" s="49"/>
      <c r="F27" s="50"/>
      <c r="G27" s="51" t="s">
        <v>10</v>
      </c>
      <c r="H27" s="52"/>
      <c r="I27" s="29"/>
      <c r="J27" s="53"/>
      <c r="K27" s="3"/>
      <c r="L27" s="3"/>
    </row>
    <row r="28" spans="2:12" ht="13.5" customHeight="1">
      <c r="B28" s="54" t="s">
        <v>53</v>
      </c>
      <c r="C28" s="55"/>
      <c r="D28" s="55"/>
      <c r="E28" s="55"/>
      <c r="F28" s="56"/>
      <c r="G28" s="18"/>
      <c r="H28" s="19"/>
      <c r="I28" s="19"/>
      <c r="J28" s="21"/>
      <c r="K28" s="3"/>
      <c r="L28" s="3"/>
    </row>
    <row r="29" spans="2:12" ht="13.5" customHeight="1">
      <c r="B29" s="45" t="s">
        <v>14</v>
      </c>
      <c r="C29" s="17"/>
      <c r="D29" s="17"/>
      <c r="E29" s="17"/>
      <c r="F29" s="57"/>
      <c r="G29" s="18" t="s">
        <v>0</v>
      </c>
      <c r="H29" s="19">
        <v>0.6</v>
      </c>
      <c r="I29" s="19">
        <v>8500</v>
      </c>
      <c r="J29" s="21">
        <f>H29*I29</f>
        <v>5100</v>
      </c>
      <c r="K29" s="3"/>
      <c r="L29" s="3"/>
    </row>
    <row r="30" spans="2:12" ht="13.5" customHeight="1">
      <c r="B30" s="54" t="s">
        <v>15</v>
      </c>
      <c r="C30" s="55"/>
      <c r="D30" s="55"/>
      <c r="E30" s="55"/>
      <c r="F30" s="56"/>
      <c r="G30" s="18" t="s">
        <v>0</v>
      </c>
      <c r="H30" s="19">
        <v>0.13</v>
      </c>
      <c r="I30" s="19">
        <v>8500</v>
      </c>
      <c r="J30" s="21">
        <f>H30*I30</f>
        <v>1105</v>
      </c>
      <c r="K30" s="3"/>
      <c r="L30" s="3"/>
    </row>
    <row r="31" spans="2:12" ht="16.5" customHeight="1" thickBot="1">
      <c r="B31" s="58" t="s">
        <v>11</v>
      </c>
      <c r="C31" s="59"/>
      <c r="D31" s="59"/>
      <c r="E31" s="59"/>
      <c r="F31" s="60"/>
      <c r="G31" s="22" t="s">
        <v>12</v>
      </c>
      <c r="H31" s="23">
        <v>13</v>
      </c>
      <c r="I31" s="23">
        <v>1500</v>
      </c>
      <c r="J31" s="24">
        <f>H31*I31</f>
        <v>19500</v>
      </c>
      <c r="K31" s="3"/>
      <c r="L31" s="3"/>
    </row>
    <row r="32" spans="2:12" ht="14.25" customHeight="1" thickBot="1">
      <c r="B32" s="84" t="s">
        <v>30</v>
      </c>
      <c r="C32" s="85"/>
      <c r="D32" s="85"/>
      <c r="E32" s="85"/>
      <c r="F32" s="85"/>
      <c r="G32" s="85"/>
      <c r="H32" s="85"/>
      <c r="I32" s="86"/>
      <c r="J32" s="46">
        <f>J28+J29+J30</f>
        <v>6205</v>
      </c>
      <c r="K32" s="3"/>
      <c r="L32" s="3"/>
    </row>
    <row r="33" spans="1:14" s="75" customFormat="1" ht="15" customHeight="1" thickBot="1">
      <c r="B33" s="87" t="s">
        <v>31</v>
      </c>
      <c r="C33" s="88"/>
      <c r="D33" s="88"/>
      <c r="E33" s="88"/>
      <c r="F33" s="88"/>
      <c r="G33" s="88"/>
      <c r="H33" s="88"/>
      <c r="I33" s="89"/>
      <c r="J33" s="26">
        <f>J31</f>
        <v>19500</v>
      </c>
      <c r="K33" s="74"/>
      <c r="L33" s="74"/>
    </row>
    <row r="34" spans="1:14" ht="12.75" customHeight="1">
      <c r="B34" s="61"/>
      <c r="C34" s="62"/>
      <c r="D34" s="62"/>
      <c r="E34" s="62"/>
      <c r="F34" s="62"/>
      <c r="G34" s="62" t="s">
        <v>8</v>
      </c>
      <c r="H34" s="62"/>
      <c r="I34" s="62"/>
      <c r="J34" s="63"/>
      <c r="K34" s="3"/>
      <c r="L34" s="3"/>
    </row>
    <row r="35" spans="1:14" ht="15" customHeight="1">
      <c r="B35" s="54" t="s">
        <v>16</v>
      </c>
      <c r="C35" s="55"/>
      <c r="D35" s="55"/>
      <c r="E35" s="55"/>
      <c r="F35" s="55"/>
      <c r="G35" s="19" t="s">
        <v>0</v>
      </c>
      <c r="H35" s="19">
        <v>0.42</v>
      </c>
      <c r="I35" s="64">
        <v>8500</v>
      </c>
      <c r="J35" s="21">
        <f t="shared" ref="J35:J41" si="1">H35*I35</f>
        <v>3570</v>
      </c>
      <c r="K35" s="3"/>
      <c r="L35" s="3"/>
    </row>
    <row r="36" spans="1:14" ht="14.25" customHeight="1">
      <c r="B36" s="54" t="s">
        <v>29</v>
      </c>
      <c r="C36" s="55"/>
      <c r="D36" s="55"/>
      <c r="E36" s="55"/>
      <c r="F36" s="55"/>
      <c r="G36" s="19" t="s">
        <v>0</v>
      </c>
      <c r="H36" s="19">
        <v>1.92</v>
      </c>
      <c r="I36" s="64">
        <v>8500</v>
      </c>
      <c r="J36" s="21">
        <f t="shared" si="1"/>
        <v>16320</v>
      </c>
      <c r="K36" s="3"/>
      <c r="L36" s="3"/>
    </row>
    <row r="37" spans="1:14" ht="14.25" customHeight="1">
      <c r="B37" s="54" t="s">
        <v>48</v>
      </c>
      <c r="C37" s="55"/>
      <c r="D37" s="55"/>
      <c r="E37" s="55"/>
      <c r="F37" s="55"/>
      <c r="G37" s="19" t="s">
        <v>0</v>
      </c>
      <c r="H37" s="19">
        <v>1</v>
      </c>
      <c r="I37" s="64">
        <v>8500</v>
      </c>
      <c r="J37" s="21">
        <f t="shared" si="1"/>
        <v>8500</v>
      </c>
      <c r="K37" s="3"/>
      <c r="L37" s="3"/>
    </row>
    <row r="38" spans="1:14" ht="18.75" customHeight="1">
      <c r="B38" s="33" t="s">
        <v>43</v>
      </c>
      <c r="C38" s="34"/>
      <c r="D38" s="34"/>
      <c r="E38" s="55"/>
      <c r="F38" s="55"/>
      <c r="G38" s="19" t="s">
        <v>0</v>
      </c>
      <c r="H38" s="79"/>
      <c r="I38" s="64"/>
      <c r="J38" s="21">
        <f t="shared" si="1"/>
        <v>0</v>
      </c>
      <c r="K38" s="90" t="s">
        <v>32</v>
      </c>
      <c r="L38" s="121"/>
      <c r="M38" s="121"/>
      <c r="N38" s="121"/>
    </row>
    <row r="39" spans="1:14" ht="18.75" customHeight="1">
      <c r="B39" s="33" t="s">
        <v>44</v>
      </c>
      <c r="C39" s="34"/>
      <c r="D39" s="34"/>
      <c r="E39" s="34"/>
      <c r="F39" s="34"/>
      <c r="G39" s="19" t="s">
        <v>1</v>
      </c>
      <c r="H39" s="79"/>
      <c r="I39" s="64"/>
      <c r="J39" s="21">
        <f t="shared" si="1"/>
        <v>0</v>
      </c>
      <c r="K39" s="90"/>
      <c r="L39" s="121"/>
      <c r="M39" s="121"/>
      <c r="N39" s="121"/>
    </row>
    <row r="40" spans="1:14" ht="15" customHeight="1">
      <c r="B40" s="122" t="s">
        <v>49</v>
      </c>
      <c r="C40" s="123"/>
      <c r="D40" s="123"/>
      <c r="E40" s="123"/>
      <c r="F40" s="124"/>
      <c r="G40" s="23" t="s">
        <v>1</v>
      </c>
      <c r="H40" s="125">
        <v>22.5</v>
      </c>
      <c r="I40" s="78">
        <v>500</v>
      </c>
      <c r="J40" s="24">
        <f>H40*I40</f>
        <v>11250</v>
      </c>
      <c r="K40" s="90"/>
      <c r="L40" s="91"/>
    </row>
    <row r="41" spans="1:14" ht="16.5" customHeight="1" thickBot="1">
      <c r="B41" s="115" t="s">
        <v>33</v>
      </c>
      <c r="C41" s="116"/>
      <c r="D41" s="116"/>
      <c r="E41" s="116"/>
      <c r="F41" s="117"/>
      <c r="G41" s="118" t="s">
        <v>1</v>
      </c>
      <c r="H41" s="119">
        <v>80.14</v>
      </c>
      <c r="I41" s="120">
        <v>1500</v>
      </c>
      <c r="J41" s="24">
        <f t="shared" si="1"/>
        <v>120210</v>
      </c>
      <c r="K41" s="3"/>
      <c r="L41" s="3"/>
    </row>
    <row r="42" spans="1:14" s="75" customFormat="1" ht="15.75" customHeight="1" thickBot="1">
      <c r="B42" s="84" t="s">
        <v>30</v>
      </c>
      <c r="C42" s="85"/>
      <c r="D42" s="85"/>
      <c r="E42" s="85"/>
      <c r="F42" s="85"/>
      <c r="G42" s="85"/>
      <c r="H42" s="85"/>
      <c r="I42" s="86"/>
      <c r="J42" s="65">
        <f>J35+J36+J37+J38+J39</f>
        <v>28390</v>
      </c>
      <c r="K42" s="74"/>
      <c r="L42" s="74"/>
    </row>
    <row r="43" spans="1:14" ht="36" customHeight="1" thickBot="1">
      <c r="A43" s="1"/>
      <c r="B43" s="87" t="s">
        <v>31</v>
      </c>
      <c r="C43" s="88"/>
      <c r="D43" s="88"/>
      <c r="E43" s="88"/>
      <c r="F43" s="88"/>
      <c r="G43" s="88"/>
      <c r="H43" s="88"/>
      <c r="I43" s="89"/>
      <c r="J43" s="66">
        <f>J41+J40</f>
        <v>131460</v>
      </c>
      <c r="K43" s="3"/>
      <c r="L43" s="3"/>
      <c r="M43" s="13"/>
    </row>
    <row r="44" spans="1:14" ht="16.5" customHeight="1" thickBot="1">
      <c r="B44" s="34"/>
      <c r="C44" s="34"/>
      <c r="D44" s="34"/>
      <c r="E44" s="34"/>
      <c r="F44" s="67"/>
      <c r="G44" s="68"/>
      <c r="H44" s="81" t="s">
        <v>24</v>
      </c>
      <c r="I44" s="82"/>
      <c r="J44" s="69">
        <f>J17+J18+J25+J26+J32+J33+J42+J43</f>
        <v>1062926</v>
      </c>
      <c r="K44" s="3"/>
      <c r="L44" s="3"/>
    </row>
    <row r="45" spans="1:14" ht="16.5" customHeight="1" thickBot="1">
      <c r="B45" s="70"/>
      <c r="C45" s="70"/>
      <c r="D45" s="70"/>
      <c r="E45" s="70"/>
      <c r="F45" s="70"/>
      <c r="G45" s="71"/>
      <c r="H45" s="81" t="s">
        <v>26</v>
      </c>
      <c r="I45" s="82"/>
      <c r="J45" s="72">
        <f>J17+J25+J32+J42</f>
        <v>682570</v>
      </c>
      <c r="K45" s="3"/>
      <c r="L45" s="3"/>
    </row>
    <row r="46" spans="1:14" ht="15">
      <c r="B46" s="70"/>
      <c r="C46" s="70"/>
      <c r="D46" s="70"/>
      <c r="E46" s="70"/>
      <c r="F46" s="70"/>
      <c r="G46" s="71"/>
      <c r="H46" s="81" t="s">
        <v>25</v>
      </c>
      <c r="I46" s="82"/>
      <c r="J46" s="73">
        <f>J18+J26+J33+J43</f>
        <v>380356</v>
      </c>
    </row>
    <row r="47" spans="1:14" ht="16.5" customHeight="1">
      <c r="H47" s="2"/>
    </row>
    <row r="48" spans="1:14" ht="40.5" customHeight="1">
      <c r="B48" s="12" t="s">
        <v>17</v>
      </c>
      <c r="C48" s="12"/>
      <c r="D48" s="12"/>
      <c r="H48" s="12" t="s">
        <v>20</v>
      </c>
      <c r="I48" s="12"/>
      <c r="J48" s="12"/>
    </row>
    <row r="49" spans="2:10" ht="18.75">
      <c r="B49" s="12" t="s">
        <v>18</v>
      </c>
      <c r="C49" s="12"/>
      <c r="D49" s="12"/>
      <c r="H49" s="12"/>
      <c r="I49" s="12"/>
      <c r="J49" s="12"/>
    </row>
    <row r="50" spans="2:10" ht="18.75">
      <c r="B50" s="12" t="s">
        <v>19</v>
      </c>
      <c r="C50" s="12"/>
      <c r="D50" s="12"/>
      <c r="H50" s="12" t="s">
        <v>19</v>
      </c>
      <c r="I50" s="12"/>
      <c r="J50" s="12"/>
    </row>
  </sheetData>
  <mergeCells count="31">
    <mergeCell ref="D4:J4"/>
    <mergeCell ref="B41:F41"/>
    <mergeCell ref="K38:N39"/>
    <mergeCell ref="K13:L13"/>
    <mergeCell ref="B18:I18"/>
    <mergeCell ref="K22:L23"/>
    <mergeCell ref="B15:F15"/>
    <mergeCell ref="B1:J1"/>
    <mergeCell ref="B2:J2"/>
    <mergeCell ref="B3:J3"/>
    <mergeCell ref="B13:F13"/>
    <mergeCell ref="B17:I17"/>
    <mergeCell ref="K15:L15"/>
    <mergeCell ref="B5:J5"/>
    <mergeCell ref="B32:I32"/>
    <mergeCell ref="B10:F10"/>
    <mergeCell ref="B25:I25"/>
    <mergeCell ref="K40:L40"/>
    <mergeCell ref="B14:F14"/>
    <mergeCell ref="B26:I26"/>
    <mergeCell ref="B9:F9"/>
    <mergeCell ref="B12:F12"/>
    <mergeCell ref="H45:I45"/>
    <mergeCell ref="H46:I46"/>
    <mergeCell ref="B6:J6"/>
    <mergeCell ref="B42:I42"/>
    <mergeCell ref="B43:I43"/>
    <mergeCell ref="B33:I33"/>
    <mergeCell ref="H44:I44"/>
    <mergeCell ref="B16:F16"/>
    <mergeCell ref="B11:F11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смета</vt:lpstr>
      <vt:lpstr>Лист1</vt:lpstr>
      <vt:lpstr>Лист2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Yul'kin@</dc:creator>
  <cp:lastModifiedBy>One</cp:lastModifiedBy>
  <cp:lastPrinted>2017-06-29T06:05:51Z</cp:lastPrinted>
  <dcterms:created xsi:type="dcterms:W3CDTF">2010-01-25T17:06:10Z</dcterms:created>
  <dcterms:modified xsi:type="dcterms:W3CDTF">2017-07-12T05:28:31Z</dcterms:modified>
</cp:coreProperties>
</file>